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事務\Desktop\事務（ツチダ）\その他\ＨＰリニューアル\リニューアル\"/>
    </mc:Choice>
  </mc:AlternateContent>
  <bookViews>
    <workbookView xWindow="0" yWindow="0" windowWidth="28800" windowHeight="11910"/>
  </bookViews>
  <sheets>
    <sheet name="計算シート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D13" i="3"/>
  <c r="F21" i="3" l="1"/>
  <c r="E21" i="3"/>
  <c r="E17" i="3"/>
  <c r="F17" i="3"/>
  <c r="D17" i="3"/>
  <c r="E13" i="3"/>
  <c r="F22" i="3" l="1"/>
  <c r="F23" i="3" s="1"/>
  <c r="D22" i="3"/>
  <c r="D23" i="3" s="1"/>
  <c r="E22" i="3"/>
  <c r="E23" i="3" s="1"/>
  <c r="D25" i="3" l="1"/>
  <c r="D30" i="3" s="1"/>
</calcChain>
</file>

<file path=xl/sharedStrings.xml><?xml version="1.0" encoding="utf-8"?>
<sst xmlns="http://schemas.openxmlformats.org/spreadsheetml/2006/main" count="40" uniqueCount="36">
  <si>
    <t>土曜日</t>
    <rPh sb="0" eb="3">
      <t>ドヨウビ</t>
    </rPh>
    <phoneticPr fontId="2"/>
  </si>
  <si>
    <t>平日</t>
    <rPh sb="0" eb="2">
      <t>ヘイジツ</t>
    </rPh>
    <phoneticPr fontId="2"/>
  </si>
  <si>
    <t>長期休暇</t>
    <rPh sb="0" eb="2">
      <t>チョウキ</t>
    </rPh>
    <rPh sb="2" eb="4">
      <t>キュウカ</t>
    </rPh>
    <phoneticPr fontId="2"/>
  </si>
  <si>
    <t>給食費</t>
    <rPh sb="0" eb="3">
      <t>キュウショクヒ</t>
    </rPh>
    <phoneticPr fontId="2"/>
  </si>
  <si>
    <t>円/月</t>
    <rPh sb="0" eb="1">
      <t>エン</t>
    </rPh>
    <rPh sb="2" eb="3">
      <t>ツキ</t>
    </rPh>
    <phoneticPr fontId="2"/>
  </si>
  <si>
    <t>最大日数</t>
    <rPh sb="0" eb="2">
      <t>サイダイ</t>
    </rPh>
    <rPh sb="2" eb="4">
      <t>ニッスウ</t>
    </rPh>
    <phoneticPr fontId="2"/>
  </si>
  <si>
    <t>月額平均</t>
    <rPh sb="0" eb="2">
      <t>ゲツガク</t>
    </rPh>
    <rPh sb="2" eb="4">
      <t>ヘイキン</t>
    </rPh>
    <phoneticPr fontId="2"/>
  </si>
  <si>
    <t>月額平均合計</t>
    <rPh sb="0" eb="2">
      <t>ゲツガク</t>
    </rPh>
    <rPh sb="2" eb="4">
      <t>ヘイキン</t>
    </rPh>
    <rPh sb="4" eb="6">
      <t>ゴウケイ</t>
    </rPh>
    <phoneticPr fontId="2"/>
  </si>
  <si>
    <t>合計A</t>
    <rPh sb="0" eb="2">
      <t>ゴウケイ</t>
    </rPh>
    <phoneticPr fontId="2"/>
  </si>
  <si>
    <t>合計B</t>
    <rPh sb="0" eb="2">
      <t>ゴウケイ</t>
    </rPh>
    <phoneticPr fontId="2"/>
  </si>
  <si>
    <t>合計C</t>
    <rPh sb="0" eb="2">
      <t>ゴウケイ</t>
    </rPh>
    <phoneticPr fontId="2"/>
  </si>
  <si>
    <t>①</t>
    <phoneticPr fontId="2"/>
  </si>
  <si>
    <t>合計金額</t>
    <rPh sb="0" eb="2">
      <t>ゴウケイ</t>
    </rPh>
    <rPh sb="2" eb="4">
      <t>キンガク</t>
    </rPh>
    <phoneticPr fontId="2"/>
  </si>
  <si>
    <t>①+②</t>
    <phoneticPr fontId="2"/>
  </si>
  <si>
    <t>＜参考＞</t>
    <rPh sb="1" eb="3">
      <t>サンコウ</t>
    </rPh>
    <phoneticPr fontId="2"/>
  </si>
  <si>
    <t>備考</t>
    <rPh sb="0" eb="2">
      <t>ビコウ</t>
    </rPh>
    <phoneticPr fontId="2"/>
  </si>
  <si>
    <t>朝延長単価(円/時間)</t>
    <rPh sb="0" eb="1">
      <t>アサ</t>
    </rPh>
    <rPh sb="1" eb="3">
      <t>エンチョウ</t>
    </rPh>
    <rPh sb="3" eb="5">
      <t>タンカ</t>
    </rPh>
    <rPh sb="6" eb="7">
      <t>エン</t>
    </rPh>
    <rPh sb="8" eb="10">
      <t>ジカン</t>
    </rPh>
    <phoneticPr fontId="2"/>
  </si>
  <si>
    <t>夕延長単価（円/時間）</t>
    <rPh sb="0" eb="1">
      <t>ユウ</t>
    </rPh>
    <rPh sb="1" eb="3">
      <t>エンチョウ</t>
    </rPh>
    <rPh sb="3" eb="5">
      <t>タンカ</t>
    </rPh>
    <rPh sb="6" eb="7">
      <t>エン</t>
    </rPh>
    <rPh sb="8" eb="10">
      <t>ジカン</t>
    </rPh>
    <phoneticPr fontId="2"/>
  </si>
  <si>
    <t>ア</t>
    <phoneticPr fontId="2"/>
  </si>
  <si>
    <t>イ</t>
    <phoneticPr fontId="2"/>
  </si>
  <si>
    <t>ウ</t>
    <phoneticPr fontId="2"/>
  </si>
  <si>
    <t>祝・祭日を17日、日曜を52日として計算</t>
    <rPh sb="0" eb="1">
      <t>シュク</t>
    </rPh>
    <rPh sb="2" eb="4">
      <t>サイジツ</t>
    </rPh>
    <rPh sb="7" eb="8">
      <t>ニチ</t>
    </rPh>
    <rPh sb="9" eb="11">
      <t>ニチヨウ</t>
    </rPh>
    <rPh sb="14" eb="15">
      <t>ニチ</t>
    </rPh>
    <rPh sb="18" eb="20">
      <t>ケイサン</t>
    </rPh>
    <phoneticPr fontId="2"/>
  </si>
  <si>
    <t>一号認定　給食費・預かり保育料・延長保育料　の計算</t>
    <rPh sb="0" eb="2">
      <t>イチゴウ</t>
    </rPh>
    <rPh sb="2" eb="4">
      <t>ニンテイ</t>
    </rPh>
    <rPh sb="5" eb="8">
      <t>キュウショクヒ</t>
    </rPh>
    <rPh sb="9" eb="10">
      <t>アズ</t>
    </rPh>
    <rPh sb="12" eb="15">
      <t>ホイクリョウ</t>
    </rPh>
    <rPh sb="16" eb="18">
      <t>エンチョウ</t>
    </rPh>
    <rPh sb="18" eb="21">
      <t>ホイクリョウ</t>
    </rPh>
    <rPh sb="23" eb="25">
      <t>ケイサン</t>
    </rPh>
    <phoneticPr fontId="2"/>
  </si>
  <si>
    <t>預かり単価（円/日）</t>
    <rPh sb="0" eb="1">
      <t>アズ</t>
    </rPh>
    <rPh sb="3" eb="5">
      <t>タンカ</t>
    </rPh>
    <rPh sb="6" eb="7">
      <t>エン</t>
    </rPh>
    <rPh sb="8" eb="9">
      <t>ニチ</t>
    </rPh>
    <phoneticPr fontId="2"/>
  </si>
  <si>
    <t>朝延長利用時間（時間）</t>
    <rPh sb="0" eb="1">
      <t>アサ</t>
    </rPh>
    <rPh sb="1" eb="3">
      <t>エンチョウ</t>
    </rPh>
    <rPh sb="3" eb="5">
      <t>リヨウ</t>
    </rPh>
    <rPh sb="5" eb="7">
      <t>ジカン</t>
    </rPh>
    <rPh sb="8" eb="10">
      <t>ジカン</t>
    </rPh>
    <phoneticPr fontId="2"/>
  </si>
  <si>
    <t>夕延長利用時間（時間）</t>
    <rPh sb="0" eb="1">
      <t>ユウ</t>
    </rPh>
    <rPh sb="1" eb="3">
      <t>エンチョウ</t>
    </rPh>
    <rPh sb="3" eb="5">
      <t>リヨウ</t>
    </rPh>
    <rPh sb="5" eb="7">
      <t>ジカン</t>
    </rPh>
    <rPh sb="8" eb="10">
      <t>ジカン</t>
    </rPh>
    <phoneticPr fontId="2"/>
  </si>
  <si>
    <t>利用日数（日）</t>
    <rPh sb="0" eb="2">
      <t>リヨウ</t>
    </rPh>
    <rPh sb="2" eb="4">
      <t>ニッスウ</t>
    </rPh>
    <rPh sb="5" eb="6">
      <t>ニチ</t>
    </rPh>
    <phoneticPr fontId="2"/>
  </si>
  <si>
    <t>年間合計A+B+C</t>
    <rPh sb="0" eb="2">
      <t>ネンカン</t>
    </rPh>
    <rPh sb="2" eb="4">
      <t>ゴウケイ</t>
    </rPh>
    <phoneticPr fontId="2"/>
  </si>
  <si>
    <t>※園を出る時にタッチパネルを押す
7:00～7：30に出ると2時間分
7：30～8：30に出ると1時間分</t>
    <rPh sb="1" eb="2">
      <t>エン</t>
    </rPh>
    <rPh sb="3" eb="4">
      <t>デ</t>
    </rPh>
    <rPh sb="5" eb="6">
      <t>トキ</t>
    </rPh>
    <rPh sb="14" eb="15">
      <t>オ</t>
    </rPh>
    <rPh sb="27" eb="28">
      <t>デ</t>
    </rPh>
    <rPh sb="31" eb="34">
      <t>ジカンブン</t>
    </rPh>
    <rPh sb="45" eb="46">
      <t>デ</t>
    </rPh>
    <rPh sb="49" eb="52">
      <t>ジカンブン</t>
    </rPh>
    <phoneticPr fontId="2"/>
  </si>
  <si>
    <t>※預かり保育料は月額上限2,500円
※長期休暇は年間契約で6,000円/年
※おやつの準備がありますので要事前確認</t>
    <rPh sb="1" eb="2">
      <t>アズ</t>
    </rPh>
    <rPh sb="4" eb="7">
      <t>ホイクリョウ</t>
    </rPh>
    <rPh sb="8" eb="10">
      <t>ゲツガク</t>
    </rPh>
    <rPh sb="10" eb="12">
      <t>ジョウゲン</t>
    </rPh>
    <rPh sb="17" eb="18">
      <t>エン</t>
    </rPh>
    <rPh sb="20" eb="22">
      <t>チョウキ</t>
    </rPh>
    <rPh sb="22" eb="24">
      <t>キュウカ</t>
    </rPh>
    <rPh sb="25" eb="27">
      <t>ネンカン</t>
    </rPh>
    <rPh sb="27" eb="29">
      <t>ケイヤク</t>
    </rPh>
    <rPh sb="35" eb="36">
      <t>エン</t>
    </rPh>
    <rPh sb="37" eb="38">
      <t>ネン</t>
    </rPh>
    <rPh sb="44" eb="46">
      <t>ジュンビ</t>
    </rPh>
    <rPh sb="53" eb="54">
      <t>ヨウ</t>
    </rPh>
    <rPh sb="54" eb="56">
      <t>ジゼン</t>
    </rPh>
    <rPh sb="56" eb="58">
      <t>カクニン</t>
    </rPh>
    <phoneticPr fontId="2"/>
  </si>
  <si>
    <t>※休日における～１８時までの延長
１８～１９時の延長は含まない
迎えに来る時にタッチパネルを押す
15:00～16：00までにお迎えに来て1時間
16：00～17：00にお迎えに来て2時間
17：00～18：00にお迎えに来て3時間
※おやつの準備がありますので要事前確認</t>
    <rPh sb="1" eb="3">
      <t>キュウジツ</t>
    </rPh>
    <rPh sb="10" eb="11">
      <t>ジ</t>
    </rPh>
    <rPh sb="14" eb="16">
      <t>エンチョウ</t>
    </rPh>
    <rPh sb="22" eb="23">
      <t>ジ</t>
    </rPh>
    <rPh sb="24" eb="26">
      <t>エンチョウ</t>
    </rPh>
    <rPh sb="27" eb="28">
      <t>フク</t>
    </rPh>
    <rPh sb="32" eb="33">
      <t>ムカ</t>
    </rPh>
    <rPh sb="35" eb="36">
      <t>ク</t>
    </rPh>
    <rPh sb="37" eb="38">
      <t>トキ</t>
    </rPh>
    <rPh sb="46" eb="47">
      <t>オ</t>
    </rPh>
    <rPh sb="64" eb="65">
      <t>ムカ</t>
    </rPh>
    <rPh sb="67" eb="68">
      <t>キ</t>
    </rPh>
    <rPh sb="70" eb="72">
      <t>ジカン</t>
    </rPh>
    <rPh sb="86" eb="87">
      <t>ムカ</t>
    </rPh>
    <rPh sb="89" eb="90">
      <t>キ</t>
    </rPh>
    <rPh sb="92" eb="94">
      <t>ジカン</t>
    </rPh>
    <rPh sb="108" eb="109">
      <t>ムカ</t>
    </rPh>
    <rPh sb="111" eb="112">
      <t>キ</t>
    </rPh>
    <rPh sb="114" eb="116">
      <t>ジカン</t>
    </rPh>
    <phoneticPr fontId="2"/>
  </si>
  <si>
    <t>＜操作方法＞</t>
    <rPh sb="1" eb="3">
      <t>ソウサ</t>
    </rPh>
    <rPh sb="3" eb="5">
      <t>ホウホウ</t>
    </rPh>
    <phoneticPr fontId="2"/>
  </si>
  <si>
    <t>①青色セルに利用日数を入力する</t>
    <rPh sb="1" eb="3">
      <t>アオイロ</t>
    </rPh>
    <rPh sb="6" eb="8">
      <t>リヨウ</t>
    </rPh>
    <rPh sb="8" eb="10">
      <t>ニッスウ</t>
    </rPh>
    <rPh sb="11" eb="13">
      <t>ニュウリョク</t>
    </rPh>
    <phoneticPr fontId="2"/>
  </si>
  <si>
    <t>②緑色セルで1日当たりの利用時間をプルダウンから選択する</t>
    <rPh sb="1" eb="3">
      <t>ミドリイロ</t>
    </rPh>
    <rPh sb="7" eb="8">
      <t>ニチ</t>
    </rPh>
    <rPh sb="8" eb="9">
      <t>ア</t>
    </rPh>
    <rPh sb="12" eb="14">
      <t>リヨウ</t>
    </rPh>
    <rPh sb="14" eb="16">
      <t>ジカン</t>
    </rPh>
    <rPh sb="24" eb="26">
      <t>センタク</t>
    </rPh>
    <phoneticPr fontId="2"/>
  </si>
  <si>
    <t>③黄色セルの合計金額と、基本保育料を足した金額が平均月額保育料</t>
    <rPh sb="1" eb="3">
      <t>キイロ</t>
    </rPh>
    <rPh sb="6" eb="8">
      <t>ゴウケイ</t>
    </rPh>
    <rPh sb="8" eb="10">
      <t>キンガク</t>
    </rPh>
    <rPh sb="12" eb="14">
      <t>キホン</t>
    </rPh>
    <rPh sb="14" eb="17">
      <t>ホイクリョウ</t>
    </rPh>
    <rPh sb="18" eb="19">
      <t>タ</t>
    </rPh>
    <rPh sb="21" eb="23">
      <t>キンガク</t>
    </rPh>
    <rPh sb="24" eb="26">
      <t>ヘイキン</t>
    </rPh>
    <rPh sb="26" eb="28">
      <t>ゲツガク</t>
    </rPh>
    <rPh sb="28" eb="31">
      <t>ホイクリョウ</t>
    </rPh>
    <phoneticPr fontId="2"/>
  </si>
  <si>
    <t>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</si>
</sst>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2" borderId="1" xfId="0" applyFill="1" applyBorder="1">
      <alignment vertical="center"/>
    </xf>
    <xf numFmtId="38" fontId="0" fillId="2" borderId="4" xfId="1" applyFont="1" applyFill="1" applyBorder="1">
      <alignment vertical="center"/>
    </xf>
    <xf numFmtId="38" fontId="0" fillId="2" borderId="1" xfId="1" applyFont="1" applyFill="1" applyBorder="1">
      <alignment vertical="center"/>
    </xf>
    <xf numFmtId="38" fontId="0" fillId="2" borderId="2" xfId="1" applyFont="1" applyFill="1" applyBorder="1">
      <alignment vertical="center"/>
    </xf>
    <xf numFmtId="0" fontId="0" fillId="2" borderId="5" xfId="0" applyFill="1" applyBorder="1">
      <alignment vertical="center"/>
    </xf>
    <xf numFmtId="38" fontId="0" fillId="2" borderId="10" xfId="1" applyFont="1" applyFill="1" applyBorder="1">
      <alignment vertical="center"/>
    </xf>
    <xf numFmtId="38" fontId="0" fillId="2" borderId="5" xfId="1" applyFont="1" applyFill="1" applyBorder="1">
      <alignment vertical="center"/>
    </xf>
    <xf numFmtId="0" fontId="0" fillId="2" borderId="15" xfId="0" applyFill="1" applyBorder="1">
      <alignment vertical="center"/>
    </xf>
    <xf numFmtId="38" fontId="0" fillId="2" borderId="0" xfId="1" applyFont="1" applyFill="1" applyBorder="1">
      <alignment vertical="center"/>
    </xf>
    <xf numFmtId="38" fontId="0" fillId="2" borderId="15" xfId="1" applyFont="1" applyFill="1" applyBorder="1">
      <alignment vertical="center"/>
    </xf>
    <xf numFmtId="38" fontId="0" fillId="4" borderId="10" xfId="1" applyFont="1" applyFill="1" applyBorder="1">
      <alignment vertical="center"/>
    </xf>
    <xf numFmtId="38" fontId="0" fillId="4" borderId="0" xfId="1" applyFont="1" applyFill="1" applyBorder="1">
      <alignment vertical="center"/>
    </xf>
    <xf numFmtId="0" fontId="0" fillId="2" borderId="15" xfId="0" applyFill="1" applyBorder="1" applyAlignment="1">
      <alignment horizontal="right" vertical="center"/>
    </xf>
    <xf numFmtId="6" fontId="0" fillId="2" borderId="0" xfId="1" applyNumberFormat="1" applyFont="1" applyFill="1" applyBorder="1">
      <alignment vertical="center"/>
    </xf>
    <xf numFmtId="6" fontId="0" fillId="2" borderId="15" xfId="1" applyNumberFormat="1" applyFont="1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right" vertical="center"/>
    </xf>
    <xf numFmtId="6" fontId="0" fillId="2" borderId="3" xfId="1" applyNumberFormat="1" applyFont="1" applyFill="1" applyBorder="1">
      <alignment vertical="center"/>
    </xf>
    <xf numFmtId="6" fontId="0" fillId="2" borderId="1" xfId="1" applyNumberFormat="1" applyFont="1" applyFill="1" applyBorder="1">
      <alignment vertical="center"/>
    </xf>
    <xf numFmtId="0" fontId="0" fillId="2" borderId="22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23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4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26" xfId="0" applyFill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38" fontId="8" fillId="2" borderId="17" xfId="1" applyFont="1" applyFill="1" applyBorder="1">
      <alignment vertical="center"/>
    </xf>
    <xf numFmtId="0" fontId="8" fillId="2" borderId="18" xfId="0" applyFont="1" applyFill="1" applyBorder="1">
      <alignment vertical="center"/>
    </xf>
    <xf numFmtId="38" fontId="8" fillId="2" borderId="16" xfId="1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38" fontId="9" fillId="3" borderId="17" xfId="0" applyNumberFormat="1" applyFont="1" applyFill="1" applyBorder="1">
      <alignment vertical="center"/>
    </xf>
    <xf numFmtId="0" fontId="9" fillId="3" borderId="18" xfId="0" applyFont="1" applyFill="1" applyBorder="1">
      <alignment vertical="center"/>
    </xf>
    <xf numFmtId="0" fontId="0" fillId="2" borderId="19" xfId="0" applyFill="1" applyBorder="1">
      <alignment vertical="center"/>
    </xf>
    <xf numFmtId="0" fontId="0" fillId="2" borderId="8" xfId="0" applyFill="1" applyBorder="1" applyAlignment="1">
      <alignment horizontal="right" vertical="center"/>
    </xf>
    <xf numFmtId="38" fontId="3" fillId="6" borderId="0" xfId="1" applyFont="1" applyFill="1" applyBorder="1" applyProtection="1">
      <alignment vertical="center"/>
      <protection locked="0"/>
    </xf>
    <xf numFmtId="38" fontId="3" fillId="6" borderId="15" xfId="1" applyFont="1" applyFill="1" applyBorder="1" applyProtection="1">
      <alignment vertical="center"/>
      <protection locked="0"/>
    </xf>
    <xf numFmtId="38" fontId="3" fillId="5" borderId="10" xfId="1" applyFont="1" applyFill="1" applyBorder="1" applyProtection="1">
      <alignment vertical="center"/>
      <protection locked="0"/>
    </xf>
    <xf numFmtId="38" fontId="3" fillId="5" borderId="5" xfId="1" applyFont="1" applyFill="1" applyBorder="1" applyProtection="1">
      <alignment vertical="center"/>
      <protection locked="0"/>
    </xf>
    <xf numFmtId="0" fontId="0" fillId="5" borderId="0" xfId="0" applyFill="1" applyBorder="1">
      <alignment vertical="center"/>
    </xf>
    <xf numFmtId="0" fontId="0" fillId="6" borderId="0" xfId="0" applyFill="1" applyBorder="1">
      <alignment vertical="center"/>
    </xf>
    <xf numFmtId="0" fontId="3" fillId="2" borderId="0" xfId="0" applyFont="1" applyFill="1" applyBorder="1">
      <alignment vertical="center"/>
    </xf>
    <xf numFmtId="0" fontId="10" fillId="2" borderId="0" xfId="0" applyFont="1" applyFill="1" applyBorder="1">
      <alignment vertical="center"/>
    </xf>
    <xf numFmtId="0" fontId="0" fillId="6" borderId="0" xfId="0" applyFill="1">
      <alignment vertical="center"/>
    </xf>
    <xf numFmtId="0" fontId="0" fillId="5" borderId="0" xfId="0" applyFill="1">
      <alignment vertical="center"/>
    </xf>
    <xf numFmtId="6" fontId="0" fillId="2" borderId="3" xfId="1" applyNumberFormat="1" applyFont="1" applyFill="1" applyBorder="1" applyAlignment="1">
      <alignment horizontal="center" vertical="center"/>
    </xf>
    <xf numFmtId="6" fontId="0" fillId="2" borderId="4" xfId="1" applyNumberFormat="1" applyFont="1" applyFill="1" applyBorder="1" applyAlignment="1">
      <alignment horizontal="center" vertical="center"/>
    </xf>
    <xf numFmtId="6" fontId="0" fillId="2" borderId="2" xfId="1" applyNumberFormat="1" applyFont="1" applyFill="1" applyBorder="1" applyAlignment="1">
      <alignment horizontal="center" vertical="center"/>
    </xf>
    <xf numFmtId="38" fontId="0" fillId="2" borderId="3" xfId="1" applyFont="1" applyFill="1" applyBorder="1" applyAlignment="1">
      <alignment horizontal="center" vertical="center"/>
    </xf>
    <xf numFmtId="38" fontId="0" fillId="2" borderId="4" xfId="1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38" fontId="5" fillId="2" borderId="6" xfId="1" applyFont="1" applyFill="1" applyBorder="1" applyAlignment="1">
      <alignment horizontal="center" vertical="center" wrapText="1"/>
    </xf>
    <xf numFmtId="38" fontId="6" fillId="2" borderId="10" xfId="1" applyFont="1" applyFill="1" applyBorder="1" applyAlignment="1">
      <alignment horizontal="center" vertical="center"/>
    </xf>
    <xf numFmtId="38" fontId="6" fillId="2" borderId="7" xfId="1" applyFont="1" applyFill="1" applyBorder="1" applyAlignment="1">
      <alignment horizontal="center" vertical="center"/>
    </xf>
    <xf numFmtId="38" fontId="6" fillId="2" borderId="9" xfId="1" applyFont="1" applyFill="1" applyBorder="1" applyAlignment="1">
      <alignment horizontal="center" vertical="center"/>
    </xf>
    <xf numFmtId="38" fontId="6" fillId="2" borderId="0" xfId="1" applyFont="1" applyFill="1" applyBorder="1" applyAlignment="1">
      <alignment horizontal="center" vertical="center"/>
    </xf>
    <xf numFmtId="38" fontId="6" fillId="2" borderId="14" xfId="1" applyFont="1" applyFill="1" applyBorder="1" applyAlignment="1">
      <alignment horizontal="center" vertical="center"/>
    </xf>
    <xf numFmtId="38" fontId="6" fillId="2" borderId="11" xfId="1" applyFont="1" applyFill="1" applyBorder="1" applyAlignment="1">
      <alignment horizontal="center" vertical="center"/>
    </xf>
    <xf numFmtId="38" fontId="6" fillId="2" borderId="12" xfId="1" applyFont="1" applyFill="1" applyBorder="1" applyAlignment="1">
      <alignment horizontal="center" vertical="center"/>
    </xf>
    <xf numFmtId="38" fontId="6" fillId="2" borderId="13" xfId="1" applyFont="1" applyFill="1" applyBorder="1" applyAlignment="1">
      <alignment horizontal="center" vertical="center"/>
    </xf>
    <xf numFmtId="38" fontId="6" fillId="2" borderId="6" xfId="1" applyFont="1" applyFill="1" applyBorder="1" applyAlignment="1">
      <alignment horizontal="center" vertical="center" wrapText="1"/>
    </xf>
    <xf numFmtId="38" fontId="6" fillId="2" borderId="10" xfId="1" applyFont="1" applyFill="1" applyBorder="1" applyAlignment="1">
      <alignment horizontal="center" vertical="center" wrapText="1"/>
    </xf>
    <xf numFmtId="38" fontId="6" fillId="2" borderId="7" xfId="1" applyFont="1" applyFill="1" applyBorder="1" applyAlignment="1">
      <alignment horizontal="center" vertical="center" wrapText="1"/>
    </xf>
    <xf numFmtId="38" fontId="6" fillId="2" borderId="9" xfId="1" applyFont="1" applyFill="1" applyBorder="1" applyAlignment="1">
      <alignment horizontal="center" vertical="center" wrapText="1"/>
    </xf>
    <xf numFmtId="38" fontId="6" fillId="2" borderId="0" xfId="1" applyFont="1" applyFill="1" applyBorder="1" applyAlignment="1">
      <alignment horizontal="center" vertical="center" wrapText="1"/>
    </xf>
    <xf numFmtId="38" fontId="6" fillId="2" borderId="14" xfId="1" applyFont="1" applyFill="1" applyBorder="1" applyAlignment="1">
      <alignment horizontal="center" vertical="center" wrapText="1"/>
    </xf>
    <xf numFmtId="38" fontId="6" fillId="2" borderId="11" xfId="1" applyFont="1" applyFill="1" applyBorder="1" applyAlignment="1">
      <alignment horizontal="center" vertical="center" wrapText="1"/>
    </xf>
    <xf numFmtId="38" fontId="6" fillId="2" borderId="12" xfId="1" applyFont="1" applyFill="1" applyBorder="1" applyAlignment="1">
      <alignment horizontal="center" vertical="center" wrapText="1"/>
    </xf>
    <xf numFmtId="38" fontId="6" fillId="2" borderId="13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33</xdr:row>
      <xdr:rowOff>47625</xdr:rowOff>
    </xdr:from>
    <xdr:to>
      <xdr:col>10</xdr:col>
      <xdr:colOff>483961</xdr:colOff>
      <xdr:row>47</xdr:row>
      <xdr:rowOff>104775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8001000"/>
          <a:ext cx="7218136" cy="2457450"/>
        </a:xfrm>
        <a:prstGeom prst="rect">
          <a:avLst/>
        </a:prstGeom>
      </xdr:spPr>
    </xdr:pic>
    <xdr:clientData/>
  </xdr:twoCellAnchor>
  <xdr:twoCellAnchor>
    <xdr:from>
      <xdr:col>3</xdr:col>
      <xdr:colOff>752474</xdr:colOff>
      <xdr:row>43</xdr:row>
      <xdr:rowOff>57157</xdr:rowOff>
    </xdr:from>
    <xdr:to>
      <xdr:col>8</xdr:col>
      <xdr:colOff>19049</xdr:colOff>
      <xdr:row>44</xdr:row>
      <xdr:rowOff>28580</xdr:rowOff>
    </xdr:to>
    <xdr:sp macro="" textlink="">
      <xdr:nvSpPr>
        <xdr:cNvPr id="2" name="右中かっこ 1"/>
        <xdr:cNvSpPr/>
      </xdr:nvSpPr>
      <xdr:spPr>
        <a:xfrm rot="5400000">
          <a:off x="4043362" y="8377244"/>
          <a:ext cx="142873" cy="2838450"/>
        </a:xfrm>
        <a:prstGeom prst="rightBrace">
          <a:avLst>
            <a:gd name="adj1" fmla="val 34259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1590674</xdr:colOff>
      <xdr:row>39</xdr:row>
      <xdr:rowOff>38107</xdr:rowOff>
    </xdr:from>
    <xdr:to>
      <xdr:col>3</xdr:col>
      <xdr:colOff>733425</xdr:colOff>
      <xdr:row>40</xdr:row>
      <xdr:rowOff>28575</xdr:rowOff>
    </xdr:to>
    <xdr:sp macro="" textlink="">
      <xdr:nvSpPr>
        <xdr:cNvPr id="4" name="右中かっこ 3"/>
        <xdr:cNvSpPr/>
      </xdr:nvSpPr>
      <xdr:spPr>
        <a:xfrm rot="5400000">
          <a:off x="2205041" y="8710615"/>
          <a:ext cx="161918" cy="781051"/>
        </a:xfrm>
        <a:prstGeom prst="rightBrace">
          <a:avLst>
            <a:gd name="adj1" fmla="val 34259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38101</xdr:colOff>
      <xdr:row>39</xdr:row>
      <xdr:rowOff>38109</xdr:rowOff>
    </xdr:from>
    <xdr:to>
      <xdr:col>9</xdr:col>
      <xdr:colOff>600074</xdr:colOff>
      <xdr:row>40</xdr:row>
      <xdr:rowOff>19055</xdr:rowOff>
    </xdr:to>
    <xdr:sp macro="" textlink="">
      <xdr:nvSpPr>
        <xdr:cNvPr id="6" name="右中かっこ 5"/>
        <xdr:cNvSpPr/>
      </xdr:nvSpPr>
      <xdr:spPr>
        <a:xfrm rot="5400000">
          <a:off x="6100765" y="8472495"/>
          <a:ext cx="152396" cy="1247773"/>
        </a:xfrm>
        <a:prstGeom prst="rightBrace">
          <a:avLst>
            <a:gd name="adj1" fmla="val 34259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504825</xdr:colOff>
      <xdr:row>40</xdr:row>
      <xdr:rowOff>9527</xdr:rowOff>
    </xdr:from>
    <xdr:ext cx="323550" cy="292452"/>
    <xdr:sp macro="" textlink="">
      <xdr:nvSpPr>
        <xdr:cNvPr id="7" name="テキスト ボックス 6"/>
        <xdr:cNvSpPr txBox="1"/>
      </xdr:nvSpPr>
      <xdr:spPr>
        <a:xfrm>
          <a:off x="6019800" y="9163052"/>
          <a:ext cx="3235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ア</a:t>
          </a:r>
        </a:p>
      </xdr:txBody>
    </xdr:sp>
    <xdr:clientData/>
  </xdr:oneCellAnchor>
  <xdr:oneCellAnchor>
    <xdr:from>
      <xdr:col>3</xdr:col>
      <xdr:colOff>180975</xdr:colOff>
      <xdr:row>40</xdr:row>
      <xdr:rowOff>9526</xdr:rowOff>
    </xdr:from>
    <xdr:ext cx="312137" cy="292452"/>
    <xdr:sp macro="" textlink="">
      <xdr:nvSpPr>
        <xdr:cNvPr id="8" name="テキスト ボックス 7"/>
        <xdr:cNvSpPr txBox="1"/>
      </xdr:nvSpPr>
      <xdr:spPr>
        <a:xfrm>
          <a:off x="2066925" y="8667751"/>
          <a:ext cx="31213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イ</a:t>
          </a:r>
        </a:p>
      </xdr:txBody>
    </xdr:sp>
    <xdr:clientData/>
  </xdr:oneCellAnchor>
  <xdr:twoCellAnchor>
    <xdr:from>
      <xdr:col>2</xdr:col>
      <xdr:colOff>1590674</xdr:colOff>
      <xdr:row>43</xdr:row>
      <xdr:rowOff>47633</xdr:rowOff>
    </xdr:from>
    <xdr:to>
      <xdr:col>3</xdr:col>
      <xdr:colOff>742950</xdr:colOff>
      <xdr:row>44</xdr:row>
      <xdr:rowOff>38100</xdr:rowOff>
    </xdr:to>
    <xdr:sp macro="" textlink="">
      <xdr:nvSpPr>
        <xdr:cNvPr id="9" name="右中かっこ 8"/>
        <xdr:cNvSpPr/>
      </xdr:nvSpPr>
      <xdr:spPr>
        <a:xfrm rot="5400000">
          <a:off x="2209803" y="9401179"/>
          <a:ext cx="161917" cy="790576"/>
        </a:xfrm>
        <a:prstGeom prst="rightBrace">
          <a:avLst>
            <a:gd name="adj1" fmla="val 34259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180975</xdr:colOff>
      <xdr:row>44</xdr:row>
      <xdr:rowOff>19052</xdr:rowOff>
    </xdr:from>
    <xdr:ext cx="312137" cy="292452"/>
    <xdr:sp macro="" textlink="">
      <xdr:nvSpPr>
        <xdr:cNvPr id="10" name="テキスト ボックス 9"/>
        <xdr:cNvSpPr txBox="1"/>
      </xdr:nvSpPr>
      <xdr:spPr>
        <a:xfrm>
          <a:off x="2066925" y="9363077"/>
          <a:ext cx="31213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イ</a:t>
          </a:r>
        </a:p>
      </xdr:txBody>
    </xdr:sp>
    <xdr:clientData/>
  </xdr:oneCellAnchor>
  <xdr:twoCellAnchor>
    <xdr:from>
      <xdr:col>8</xdr:col>
      <xdr:colOff>38101</xdr:colOff>
      <xdr:row>43</xdr:row>
      <xdr:rowOff>47634</xdr:rowOff>
    </xdr:from>
    <xdr:to>
      <xdr:col>9</xdr:col>
      <xdr:colOff>600074</xdr:colOff>
      <xdr:row>44</xdr:row>
      <xdr:rowOff>28580</xdr:rowOff>
    </xdr:to>
    <xdr:sp macro="" textlink="">
      <xdr:nvSpPr>
        <xdr:cNvPr id="11" name="右中かっこ 10"/>
        <xdr:cNvSpPr/>
      </xdr:nvSpPr>
      <xdr:spPr>
        <a:xfrm rot="5400000">
          <a:off x="6100765" y="9167820"/>
          <a:ext cx="152396" cy="1247773"/>
        </a:xfrm>
        <a:prstGeom prst="rightBrace">
          <a:avLst>
            <a:gd name="adj1" fmla="val 34259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504825</xdr:colOff>
      <xdr:row>44</xdr:row>
      <xdr:rowOff>19052</xdr:rowOff>
    </xdr:from>
    <xdr:ext cx="330155" cy="292452"/>
    <xdr:sp macro="" textlink="">
      <xdr:nvSpPr>
        <xdr:cNvPr id="12" name="テキスト ボックス 11"/>
        <xdr:cNvSpPr txBox="1"/>
      </xdr:nvSpPr>
      <xdr:spPr>
        <a:xfrm>
          <a:off x="6019800" y="9858377"/>
          <a:ext cx="33015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ウ</a:t>
          </a:r>
        </a:p>
      </xdr:txBody>
    </xdr:sp>
    <xdr:clientData/>
  </xdr:oneCellAnchor>
  <xdr:oneCellAnchor>
    <xdr:from>
      <xdr:col>5</xdr:col>
      <xdr:colOff>504825</xdr:colOff>
      <xdr:row>44</xdr:row>
      <xdr:rowOff>19052</xdr:rowOff>
    </xdr:from>
    <xdr:ext cx="323550" cy="292452"/>
    <xdr:sp macro="" textlink="">
      <xdr:nvSpPr>
        <xdr:cNvPr id="13" name="テキスト ボックス 12"/>
        <xdr:cNvSpPr txBox="1"/>
      </xdr:nvSpPr>
      <xdr:spPr>
        <a:xfrm>
          <a:off x="3962400" y="9858377"/>
          <a:ext cx="3235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ア</a:t>
          </a:r>
        </a:p>
      </xdr:txBody>
    </xdr:sp>
    <xdr:clientData/>
  </xdr:oneCellAnchor>
  <xdr:twoCellAnchor>
    <xdr:from>
      <xdr:col>5</xdr:col>
      <xdr:colOff>619125</xdr:colOff>
      <xdr:row>27</xdr:row>
      <xdr:rowOff>38100</xdr:rowOff>
    </xdr:from>
    <xdr:to>
      <xdr:col>10</xdr:col>
      <xdr:colOff>571500</xdr:colOff>
      <xdr:row>32</xdr:row>
      <xdr:rowOff>219074</xdr:rowOff>
    </xdr:to>
    <xdr:sp macro="" textlink="">
      <xdr:nvSpPr>
        <xdr:cNvPr id="14" name="角丸四角形吹き出し 13"/>
        <xdr:cNvSpPr/>
      </xdr:nvSpPr>
      <xdr:spPr>
        <a:xfrm>
          <a:off x="4076700" y="6800850"/>
          <a:ext cx="3381375" cy="1152524"/>
        </a:xfrm>
        <a:prstGeom prst="wedgeRoundRectCallout">
          <a:avLst>
            <a:gd name="adj1" fmla="val -55495"/>
            <a:gd name="adj2" fmla="val -9286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この金額に１号認定の基本保育料を足した金額が、１年間を平均した月額保育料になります。</a:t>
          </a:r>
          <a:endParaRPr kumimoji="1" lang="en-US" altLang="ja-JP" sz="1100"/>
        </a:p>
        <a:p>
          <a:pPr algn="l"/>
          <a:endParaRPr kumimoji="1" lang="en-US" altLang="ja-JP" sz="500"/>
        </a:p>
        <a:p>
          <a:pPr algn="l"/>
          <a:r>
            <a:rPr kumimoji="1" lang="ja-JP" altLang="en-US" sz="1100"/>
            <a:t>１号認定の基本保育料は中津市役所に問い合わせしてください。</a:t>
          </a:r>
          <a:endParaRPr kumimoji="1" lang="en-US" altLang="ja-JP" sz="1100"/>
        </a:p>
      </xdr:txBody>
    </xdr:sp>
    <xdr:clientData/>
  </xdr:twoCellAnchor>
  <xdr:oneCellAnchor>
    <xdr:from>
      <xdr:col>6</xdr:col>
      <xdr:colOff>533400</xdr:colOff>
      <xdr:row>2</xdr:row>
      <xdr:rowOff>9525</xdr:rowOff>
    </xdr:from>
    <xdr:ext cx="2379113" cy="539122"/>
    <xdr:sp macro="" textlink="">
      <xdr:nvSpPr>
        <xdr:cNvPr id="5" name="テキスト ボックス 4"/>
        <xdr:cNvSpPr txBox="1"/>
      </xdr:nvSpPr>
      <xdr:spPr>
        <a:xfrm>
          <a:off x="4676775" y="371475"/>
          <a:ext cx="2379113" cy="539122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注意：</a:t>
          </a:r>
          <a:r>
            <a:rPr kumimoji="1" lang="en-US" altLang="ja-JP" sz="10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18</a:t>
          </a:r>
          <a:r>
            <a:rPr kumimoji="1" lang="ja-JP" altLang="en-US" sz="10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時以降の延長保育料および、</a:t>
          </a:r>
          <a:endParaRPr kumimoji="1" lang="en-US" altLang="ja-JP" sz="1000"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  <a:p>
          <a:r>
            <a:rPr kumimoji="1" lang="ja-JP" altLang="en-US" sz="10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バス代等の実費徴収費用は含みません</a:t>
          </a:r>
        </a:p>
      </xdr:txBody>
    </xdr:sp>
    <xdr:clientData/>
  </xdr:oneCellAnchor>
  <xdr:twoCellAnchor>
    <xdr:from>
      <xdr:col>1</xdr:col>
      <xdr:colOff>85725</xdr:colOff>
      <xdr:row>1</xdr:row>
      <xdr:rowOff>38100</xdr:rowOff>
    </xdr:from>
    <xdr:to>
      <xdr:col>10</xdr:col>
      <xdr:colOff>523875</xdr:colOff>
      <xdr:row>6</xdr:row>
      <xdr:rowOff>142875</xdr:rowOff>
    </xdr:to>
    <xdr:sp macro="" textlink="">
      <xdr:nvSpPr>
        <xdr:cNvPr id="16" name="角丸四角形 15"/>
        <xdr:cNvSpPr/>
      </xdr:nvSpPr>
      <xdr:spPr>
        <a:xfrm>
          <a:off x="142875" y="304800"/>
          <a:ext cx="7267575" cy="1038225"/>
        </a:xfrm>
        <a:prstGeom prst="roundRect">
          <a:avLst/>
        </a:pr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workbookViewId="0">
      <selection activeCell="F14" sqref="F14"/>
    </sheetView>
  </sheetViews>
  <sheetFormatPr defaultRowHeight="13.5"/>
  <cols>
    <col min="1" max="1" width="0.75" customWidth="1"/>
    <col min="2" max="2" width="3.25" bestFit="1" customWidth="1"/>
    <col min="3" max="3" width="21.5" bestFit="1" customWidth="1"/>
    <col min="4" max="4" width="10.875" bestFit="1" customWidth="1"/>
  </cols>
  <sheetData>
    <row r="1" spans="1:11" ht="21">
      <c r="A1" s="38"/>
      <c r="B1" s="56" t="s">
        <v>22</v>
      </c>
      <c r="C1" s="56"/>
      <c r="D1" s="56"/>
      <c r="E1" s="56"/>
      <c r="F1" s="56"/>
      <c r="G1" s="56"/>
      <c r="H1" s="56"/>
      <c r="I1" s="56"/>
      <c r="J1" s="56"/>
      <c r="K1" s="57"/>
    </row>
    <row r="2" spans="1:11" ht="7.5" customHeight="1">
      <c r="A2" s="22"/>
      <c r="B2" s="29"/>
      <c r="C2" s="29"/>
      <c r="D2" s="29"/>
      <c r="E2" s="29"/>
      <c r="F2" s="29"/>
      <c r="G2" s="29"/>
      <c r="H2" s="29"/>
      <c r="I2" s="29"/>
      <c r="J2" s="29"/>
      <c r="K2" s="30"/>
    </row>
    <row r="3" spans="1:11" ht="16.5" customHeight="1">
      <c r="A3" s="22"/>
      <c r="B3" s="23"/>
      <c r="C3" s="46" t="s">
        <v>31</v>
      </c>
      <c r="D3" s="23"/>
      <c r="E3" s="23"/>
      <c r="F3" s="23"/>
      <c r="G3" s="23"/>
      <c r="H3" s="23"/>
      <c r="I3" s="23"/>
      <c r="J3" s="23"/>
      <c r="K3" s="24"/>
    </row>
    <row r="4" spans="1:11" ht="16.5" customHeight="1">
      <c r="A4" s="22"/>
      <c r="B4" s="23"/>
      <c r="C4" s="45" t="s">
        <v>32</v>
      </c>
      <c r="D4" s="48"/>
      <c r="E4" s="23"/>
      <c r="F4" s="23"/>
      <c r="G4" s="23"/>
      <c r="H4" s="23"/>
      <c r="I4" s="23"/>
      <c r="J4" s="23"/>
      <c r="K4" s="24"/>
    </row>
    <row r="5" spans="1:11" ht="16.5" customHeight="1">
      <c r="A5" s="22"/>
      <c r="B5" s="23"/>
      <c r="C5" s="44" t="s">
        <v>33</v>
      </c>
      <c r="D5" s="49"/>
      <c r="E5" s="44"/>
      <c r="F5" s="44"/>
      <c r="G5" s="23"/>
      <c r="H5" s="23"/>
      <c r="I5" s="23"/>
      <c r="J5" s="23"/>
      <c r="K5" s="24"/>
    </row>
    <row r="6" spans="1:11" ht="16.5" customHeight="1">
      <c r="A6" s="22"/>
      <c r="B6" s="23"/>
      <c r="C6" s="47" t="s">
        <v>34</v>
      </c>
      <c r="D6" s="23"/>
      <c r="E6" s="23"/>
      <c r="F6" s="23"/>
      <c r="G6" s="23"/>
      <c r="H6" s="23"/>
      <c r="I6" s="23"/>
      <c r="J6" s="23"/>
      <c r="K6" s="24"/>
    </row>
    <row r="7" spans="1:11" ht="16.5" customHeight="1">
      <c r="A7" s="22"/>
      <c r="B7" s="23"/>
      <c r="C7" s="23"/>
      <c r="D7" s="23"/>
      <c r="E7" s="23"/>
      <c r="F7" s="23"/>
      <c r="G7" s="23"/>
      <c r="H7" s="23"/>
      <c r="I7" s="23"/>
      <c r="J7" s="23"/>
      <c r="K7" s="24"/>
    </row>
    <row r="8" spans="1:11" ht="8.25" customHeight="1">
      <c r="A8" s="22"/>
      <c r="B8" s="23"/>
      <c r="C8" s="23"/>
      <c r="D8" s="23"/>
      <c r="E8" s="23"/>
      <c r="F8" s="23"/>
      <c r="G8" s="23"/>
      <c r="H8" s="23"/>
      <c r="I8" s="23"/>
      <c r="J8" s="23"/>
      <c r="K8" s="24"/>
    </row>
    <row r="9" spans="1:11">
      <c r="A9" s="22"/>
      <c r="B9" s="23"/>
      <c r="C9" s="23"/>
      <c r="D9" s="16" t="s">
        <v>1</v>
      </c>
      <c r="E9" s="17" t="s">
        <v>0</v>
      </c>
      <c r="F9" s="18" t="s">
        <v>2</v>
      </c>
      <c r="G9" s="59" t="s">
        <v>15</v>
      </c>
      <c r="H9" s="60"/>
      <c r="I9" s="60"/>
      <c r="J9" s="61"/>
      <c r="K9" s="24"/>
    </row>
    <row r="10" spans="1:11" ht="25.5" customHeight="1">
      <c r="A10" s="22"/>
      <c r="B10" s="23"/>
      <c r="C10" s="1" t="s">
        <v>5</v>
      </c>
      <c r="D10" s="2">
        <v>196</v>
      </c>
      <c r="E10" s="3">
        <v>52</v>
      </c>
      <c r="F10" s="4">
        <v>48</v>
      </c>
      <c r="G10" s="58" t="s">
        <v>21</v>
      </c>
      <c r="H10" s="58"/>
      <c r="I10" s="58"/>
      <c r="J10" s="58"/>
      <c r="K10" s="24"/>
    </row>
    <row r="11" spans="1:11" ht="21.75" customHeight="1">
      <c r="A11" s="22"/>
      <c r="B11" s="58" t="s">
        <v>18</v>
      </c>
      <c r="C11" s="5" t="s">
        <v>23</v>
      </c>
      <c r="D11" s="6">
        <v>200</v>
      </c>
      <c r="E11" s="7">
        <v>500</v>
      </c>
      <c r="F11" s="7">
        <v>300</v>
      </c>
      <c r="G11" s="62" t="s">
        <v>29</v>
      </c>
      <c r="H11" s="63"/>
      <c r="I11" s="63"/>
      <c r="J11" s="64"/>
      <c r="K11" s="24"/>
    </row>
    <row r="12" spans="1:11" ht="21.75" customHeight="1">
      <c r="A12" s="22"/>
      <c r="B12" s="58"/>
      <c r="C12" s="8" t="s">
        <v>26</v>
      </c>
      <c r="D12" s="40">
        <v>196</v>
      </c>
      <c r="E12" s="41">
        <v>52</v>
      </c>
      <c r="F12" s="41">
        <v>48</v>
      </c>
      <c r="G12" s="65"/>
      <c r="H12" s="66"/>
      <c r="I12" s="66"/>
      <c r="J12" s="67"/>
      <c r="K12" s="24"/>
    </row>
    <row r="13" spans="1:11" ht="21.75" customHeight="1">
      <c r="A13" s="22"/>
      <c r="B13" s="58"/>
      <c r="C13" s="13" t="s">
        <v>8</v>
      </c>
      <c r="D13" s="14">
        <f>IF(D12&gt;150,30000,D11*D12)</f>
        <v>30000</v>
      </c>
      <c r="E13" s="15">
        <f t="shared" ref="E13" si="0">E11*E12</f>
        <v>26000</v>
      </c>
      <c r="F13" s="15">
        <f>IF(F12&gt;20,6000,F11*F12)</f>
        <v>6000</v>
      </c>
      <c r="G13" s="68"/>
      <c r="H13" s="69"/>
      <c r="I13" s="69"/>
      <c r="J13" s="70"/>
      <c r="K13" s="24"/>
    </row>
    <row r="14" spans="1:11" ht="21.75" customHeight="1">
      <c r="A14" s="22"/>
      <c r="B14" s="58" t="s">
        <v>19</v>
      </c>
      <c r="C14" s="5" t="s">
        <v>24</v>
      </c>
      <c r="D14" s="42">
        <v>2</v>
      </c>
      <c r="E14" s="43">
        <v>2</v>
      </c>
      <c r="F14" s="43">
        <v>2</v>
      </c>
      <c r="G14" s="71" t="s">
        <v>28</v>
      </c>
      <c r="H14" s="72"/>
      <c r="I14" s="72"/>
      <c r="J14" s="73"/>
      <c r="K14" s="24"/>
    </row>
    <row r="15" spans="1:11" ht="21.75" customHeight="1">
      <c r="A15" s="22"/>
      <c r="B15" s="58"/>
      <c r="C15" s="8" t="s">
        <v>16</v>
      </c>
      <c r="D15" s="9">
        <v>100</v>
      </c>
      <c r="E15" s="10">
        <v>100</v>
      </c>
      <c r="F15" s="10">
        <v>100</v>
      </c>
      <c r="G15" s="74"/>
      <c r="H15" s="75"/>
      <c r="I15" s="75"/>
      <c r="J15" s="76"/>
      <c r="K15" s="24"/>
    </row>
    <row r="16" spans="1:11" ht="21.75" customHeight="1">
      <c r="A16" s="22"/>
      <c r="B16" s="58"/>
      <c r="C16" s="8" t="s">
        <v>26</v>
      </c>
      <c r="D16" s="40">
        <v>196</v>
      </c>
      <c r="E16" s="41">
        <v>52</v>
      </c>
      <c r="F16" s="41">
        <v>48</v>
      </c>
      <c r="G16" s="74"/>
      <c r="H16" s="75"/>
      <c r="I16" s="75"/>
      <c r="J16" s="76"/>
      <c r="K16" s="24"/>
    </row>
    <row r="17" spans="1:11" ht="21.75" customHeight="1">
      <c r="A17" s="22"/>
      <c r="B17" s="58"/>
      <c r="C17" s="13" t="s">
        <v>9</v>
      </c>
      <c r="D17" s="14">
        <f>D14*D15*D16</f>
        <v>39200</v>
      </c>
      <c r="E17" s="15">
        <f t="shared" ref="E17:F17" si="1">E14*E15*E16</f>
        <v>10400</v>
      </c>
      <c r="F17" s="15">
        <f t="shared" si="1"/>
        <v>9600</v>
      </c>
      <c r="G17" s="77"/>
      <c r="H17" s="78"/>
      <c r="I17" s="78"/>
      <c r="J17" s="79"/>
      <c r="K17" s="24"/>
    </row>
    <row r="18" spans="1:11" ht="24.75" customHeight="1">
      <c r="A18" s="22"/>
      <c r="B18" s="58" t="s">
        <v>20</v>
      </c>
      <c r="C18" s="5" t="s">
        <v>25</v>
      </c>
      <c r="D18" s="11"/>
      <c r="E18" s="43">
        <v>3</v>
      </c>
      <c r="F18" s="43">
        <v>3</v>
      </c>
      <c r="G18" s="71" t="s">
        <v>30</v>
      </c>
      <c r="H18" s="63"/>
      <c r="I18" s="63"/>
      <c r="J18" s="64"/>
      <c r="K18" s="24"/>
    </row>
    <row r="19" spans="1:11" ht="24.75" customHeight="1">
      <c r="A19" s="22"/>
      <c r="B19" s="58"/>
      <c r="C19" s="8" t="s">
        <v>17</v>
      </c>
      <c r="D19" s="12"/>
      <c r="E19" s="10">
        <v>100</v>
      </c>
      <c r="F19" s="10">
        <v>100</v>
      </c>
      <c r="G19" s="65"/>
      <c r="H19" s="66"/>
      <c r="I19" s="66"/>
      <c r="J19" s="67"/>
      <c r="K19" s="24"/>
    </row>
    <row r="20" spans="1:11" ht="24.75" customHeight="1">
      <c r="A20" s="22"/>
      <c r="B20" s="58"/>
      <c r="C20" s="8" t="s">
        <v>26</v>
      </c>
      <c r="D20" s="12"/>
      <c r="E20" s="41">
        <v>52</v>
      </c>
      <c r="F20" s="41">
        <v>48</v>
      </c>
      <c r="G20" s="65"/>
      <c r="H20" s="66"/>
      <c r="I20" s="66"/>
      <c r="J20" s="67"/>
      <c r="K20" s="24"/>
    </row>
    <row r="21" spans="1:11" ht="24.75" customHeight="1">
      <c r="A21" s="22"/>
      <c r="B21" s="58"/>
      <c r="C21" s="39" t="s">
        <v>10</v>
      </c>
      <c r="D21" s="12"/>
      <c r="E21" s="10">
        <f t="shared" ref="E21:F21" si="2">E18*E19*E20</f>
        <v>15600</v>
      </c>
      <c r="F21" s="10">
        <f t="shared" si="2"/>
        <v>14400</v>
      </c>
      <c r="G21" s="65"/>
      <c r="H21" s="66"/>
      <c r="I21" s="66"/>
      <c r="J21" s="67"/>
      <c r="K21" s="24"/>
    </row>
    <row r="22" spans="1:11" ht="27.75" customHeight="1">
      <c r="A22" s="22"/>
      <c r="B22" s="23"/>
      <c r="C22" s="19" t="s">
        <v>27</v>
      </c>
      <c r="D22" s="20">
        <f>D13+D17+D21</f>
        <v>69200</v>
      </c>
      <c r="E22" s="21">
        <f>E13+E17+E21</f>
        <v>52000</v>
      </c>
      <c r="F22" s="21">
        <f>F13+F17+F21</f>
        <v>30000</v>
      </c>
      <c r="G22" s="53"/>
      <c r="H22" s="54"/>
      <c r="I22" s="54"/>
      <c r="J22" s="55"/>
      <c r="K22" s="24"/>
    </row>
    <row r="23" spans="1:11" ht="27.75" customHeight="1">
      <c r="A23" s="22"/>
      <c r="B23" s="23"/>
      <c r="C23" s="19" t="s">
        <v>6</v>
      </c>
      <c r="D23" s="20">
        <f>D22/12</f>
        <v>5766.666666666667</v>
      </c>
      <c r="E23" s="21">
        <f>E22/12</f>
        <v>4333.333333333333</v>
      </c>
      <c r="F23" s="21">
        <f>F22/12</f>
        <v>2500</v>
      </c>
      <c r="G23" s="50"/>
      <c r="H23" s="51"/>
      <c r="I23" s="51"/>
      <c r="J23" s="52"/>
      <c r="K23" s="24"/>
    </row>
    <row r="24" spans="1:11" ht="14.25" thickBot="1">
      <c r="A24" s="22"/>
      <c r="B24" s="23"/>
      <c r="C24" s="23"/>
      <c r="D24" s="9"/>
      <c r="E24" s="9"/>
      <c r="F24" s="9"/>
      <c r="G24" s="9"/>
      <c r="H24" s="23"/>
      <c r="I24" s="23"/>
      <c r="J24" s="23"/>
      <c r="K24" s="24"/>
    </row>
    <row r="25" spans="1:11" ht="19.5" thickBot="1">
      <c r="A25" s="22"/>
      <c r="B25" s="23"/>
      <c r="C25" s="34" t="s">
        <v>7</v>
      </c>
      <c r="D25" s="32">
        <f>SUM(D23:F23)</f>
        <v>12600</v>
      </c>
      <c r="E25" s="33" t="s">
        <v>4</v>
      </c>
      <c r="F25" s="9" t="s">
        <v>11</v>
      </c>
      <c r="G25" s="23"/>
      <c r="H25" s="23"/>
      <c r="I25" s="23"/>
      <c r="J25" s="23"/>
      <c r="K25" s="24"/>
    </row>
    <row r="26" spans="1:11" ht="14.25" thickBot="1">
      <c r="A26" s="22"/>
      <c r="B26" s="23"/>
      <c r="C26" s="23"/>
      <c r="D26" s="23"/>
      <c r="E26" s="9"/>
      <c r="F26" s="9"/>
      <c r="G26" s="23"/>
      <c r="H26" s="23"/>
      <c r="I26" s="23"/>
      <c r="J26" s="23"/>
      <c r="K26" s="24"/>
    </row>
    <row r="27" spans="1:11" ht="19.5" thickBot="1">
      <c r="A27" s="22"/>
      <c r="B27" s="23"/>
      <c r="C27" s="31" t="s">
        <v>3</v>
      </c>
      <c r="D27" s="32">
        <v>4000</v>
      </c>
      <c r="E27" s="33" t="s">
        <v>4</v>
      </c>
      <c r="F27" s="23" t="s">
        <v>35</v>
      </c>
      <c r="G27" s="23"/>
      <c r="H27" s="23"/>
      <c r="I27" s="23"/>
      <c r="J27" s="23"/>
      <c r="K27" s="24"/>
    </row>
    <row r="28" spans="1:11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4"/>
    </row>
    <row r="29" spans="1:11" ht="14.25" thickBot="1">
      <c r="A29" s="22"/>
      <c r="B29" s="23"/>
      <c r="C29" s="23"/>
      <c r="D29" s="9"/>
      <c r="E29" s="9"/>
      <c r="F29" s="9"/>
      <c r="G29" s="9"/>
      <c r="H29" s="23"/>
      <c r="I29" s="23"/>
      <c r="J29" s="23"/>
      <c r="K29" s="24"/>
    </row>
    <row r="30" spans="1:11" ht="21.75" thickBot="1">
      <c r="A30" s="22"/>
      <c r="B30" s="23"/>
      <c r="C30" s="35" t="s">
        <v>12</v>
      </c>
      <c r="D30" s="36">
        <f>D27+D25</f>
        <v>16600</v>
      </c>
      <c r="E30" s="37" t="s">
        <v>4</v>
      </c>
      <c r="F30" s="23" t="s">
        <v>13</v>
      </c>
      <c r="G30" s="23"/>
      <c r="H30" s="23"/>
      <c r="I30" s="23"/>
      <c r="J30" s="23"/>
      <c r="K30" s="24"/>
    </row>
    <row r="31" spans="1:11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4"/>
    </row>
    <row r="32" spans="1:11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4"/>
    </row>
    <row r="33" spans="1:11" ht="17.25">
      <c r="A33" s="22"/>
      <c r="B33" s="23"/>
      <c r="C33" s="25" t="s">
        <v>14</v>
      </c>
      <c r="D33" s="23"/>
      <c r="E33" s="23"/>
      <c r="F33" s="23"/>
      <c r="G33" s="23"/>
      <c r="H33" s="23"/>
      <c r="I33" s="23"/>
      <c r="J33" s="23"/>
      <c r="K33" s="24"/>
    </row>
    <row r="34" spans="1:11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4"/>
    </row>
    <row r="35" spans="1:11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4"/>
    </row>
    <row r="36" spans="1:11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4"/>
    </row>
    <row r="37" spans="1:11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4"/>
    </row>
    <row r="38" spans="1:11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4"/>
    </row>
    <row r="39" spans="1:11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4"/>
    </row>
    <row r="40" spans="1:11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4"/>
    </row>
    <row r="41" spans="1:11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4"/>
    </row>
    <row r="42" spans="1:11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4"/>
    </row>
    <row r="43" spans="1:11">
      <c r="A43" s="22"/>
      <c r="B43" s="23"/>
      <c r="C43" s="23"/>
      <c r="D43" s="23"/>
      <c r="E43" s="23"/>
      <c r="F43" s="23"/>
      <c r="G43" s="23"/>
      <c r="H43" s="23"/>
      <c r="I43" s="23"/>
      <c r="J43" s="23"/>
      <c r="K43" s="24"/>
    </row>
    <row r="44" spans="1:11">
      <c r="A44" s="22"/>
      <c r="B44" s="23"/>
      <c r="C44" s="23"/>
      <c r="D44" s="23"/>
      <c r="E44" s="23"/>
      <c r="F44" s="23"/>
      <c r="G44" s="23"/>
      <c r="H44" s="23"/>
      <c r="I44" s="23"/>
      <c r="J44" s="23"/>
      <c r="K44" s="24"/>
    </row>
    <row r="45" spans="1:11">
      <c r="A45" s="22"/>
      <c r="B45" s="23"/>
      <c r="C45" s="23"/>
      <c r="D45" s="23"/>
      <c r="E45" s="23"/>
      <c r="F45" s="23"/>
      <c r="G45" s="23"/>
      <c r="H45" s="23"/>
      <c r="I45" s="23"/>
      <c r="J45" s="23"/>
      <c r="K45" s="24"/>
    </row>
    <row r="46" spans="1:11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4"/>
    </row>
    <row r="47" spans="1:11">
      <c r="A47" s="22"/>
      <c r="B47" s="23"/>
      <c r="C47" s="23"/>
      <c r="D47" s="23"/>
      <c r="E47" s="23"/>
      <c r="F47" s="23"/>
      <c r="G47" s="23"/>
      <c r="H47" s="23"/>
      <c r="I47" s="23"/>
      <c r="J47" s="23"/>
      <c r="K47" s="24"/>
    </row>
    <row r="48" spans="1:11">
      <c r="A48" s="22"/>
      <c r="B48" s="23"/>
      <c r="C48" s="23"/>
      <c r="D48" s="23"/>
      <c r="E48" s="23"/>
      <c r="F48" s="23"/>
      <c r="G48" s="23"/>
      <c r="H48" s="23"/>
      <c r="I48" s="23"/>
      <c r="J48" s="23"/>
      <c r="K48" s="24"/>
    </row>
    <row r="49" spans="1:11" ht="14.25" thickBot="1">
      <c r="A49" s="26"/>
      <c r="B49" s="27"/>
      <c r="C49" s="27"/>
      <c r="D49" s="27"/>
      <c r="E49" s="27"/>
      <c r="F49" s="27"/>
      <c r="G49" s="27"/>
      <c r="H49" s="27"/>
      <c r="I49" s="27"/>
      <c r="J49" s="27"/>
      <c r="K49" s="28"/>
    </row>
  </sheetData>
  <sheetProtection algorithmName="SHA-512" hashValue="lLmXaUBC1MFwO19VRD/Q2DslD3Tv3JT2fFmpB1Mb4L8IIiBm4tZU5DAMumJQrA/nSjycJQP3NjtnykpqZGAjig==" saltValue="D/x+VBqjGUmcj4w38F4auA==" spinCount="100000" sheet="1" objects="1" scenarios="1"/>
  <mergeCells count="11">
    <mergeCell ref="G23:J23"/>
    <mergeCell ref="G22:J22"/>
    <mergeCell ref="B1:K1"/>
    <mergeCell ref="B11:B13"/>
    <mergeCell ref="B14:B17"/>
    <mergeCell ref="B18:B21"/>
    <mergeCell ref="G9:J9"/>
    <mergeCell ref="G10:J10"/>
    <mergeCell ref="G11:J13"/>
    <mergeCell ref="G14:J17"/>
    <mergeCell ref="G18:J21"/>
  </mergeCells>
  <phoneticPr fontId="2"/>
  <dataValidations count="2">
    <dataValidation type="list" allowBlank="1" showInputMessage="1" showErrorMessage="1" sqref="D14 E14:F14">
      <formula1>"0,1,2"</formula1>
    </dataValidation>
    <dataValidation type="list" allowBlank="1" showInputMessage="1" showErrorMessage="1" sqref="E18:F18">
      <formula1>"0,1,2,3"</formula1>
    </dataValidation>
  </dataValidations>
  <pageMargins left="0.43307086614173229" right="0" top="0.35433070866141736" bottom="0.35433070866141736" header="0.31496062992125984" footer="0.31496062992125984"/>
  <pageSetup paperSize="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計算シート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tokita</dc:creator>
  <cp:lastModifiedBy>事務</cp:lastModifiedBy>
  <cp:lastPrinted>2017-03-05T07:44:07Z</cp:lastPrinted>
  <dcterms:created xsi:type="dcterms:W3CDTF">2016-11-18T06:53:17Z</dcterms:created>
  <dcterms:modified xsi:type="dcterms:W3CDTF">2017-03-10T08:28:36Z</dcterms:modified>
</cp:coreProperties>
</file>